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8385" windowHeight="3735" activeTab="2"/>
  </bookViews>
  <sheets>
    <sheet name="ZESTAWIENIE" sheetId="1" r:id="rId1"/>
    <sheet name="TABELA1" sheetId="2" r:id="rId2"/>
    <sheet name="OBLICZENIA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<sst xmlns="http://schemas.openxmlformats.org/spreadsheetml/2006/main" count="87" uniqueCount="39">
  <si>
    <t>oznaczenie</t>
  </si>
  <si>
    <t>nazwa</t>
  </si>
  <si>
    <t>a=</t>
  </si>
  <si>
    <t>b=</t>
  </si>
  <si>
    <t>l=</t>
  </si>
  <si>
    <t>TP</t>
  </si>
  <si>
    <t>AG</t>
  </si>
  <si>
    <t>ZW</t>
  </si>
  <si>
    <t>GK</t>
  </si>
  <si>
    <t>HG</t>
  </si>
  <si>
    <t>IK</t>
  </si>
  <si>
    <t>LW</t>
  </si>
  <si>
    <t>loża</t>
  </si>
  <si>
    <t>kwiatek</t>
  </si>
  <si>
    <t>pokój</t>
  </si>
  <si>
    <t>dywan</t>
  </si>
  <si>
    <t>telewizor</t>
  </si>
  <si>
    <t>meble</t>
  </si>
  <si>
    <t>samochód</t>
  </si>
  <si>
    <t>Typ</t>
  </si>
  <si>
    <t>Nazwa</t>
  </si>
  <si>
    <t>Wymiary</t>
  </si>
  <si>
    <t>d=</t>
  </si>
  <si>
    <t>c=</t>
  </si>
  <si>
    <t>r=</t>
  </si>
  <si>
    <t>alfa=</t>
  </si>
  <si>
    <t>g=</t>
  </si>
  <si>
    <t>e=</t>
  </si>
  <si>
    <t>f=</t>
  </si>
  <si>
    <t>z=</t>
  </si>
  <si>
    <t>h=</t>
  </si>
  <si>
    <t>w=</t>
  </si>
  <si>
    <t>ZK</t>
  </si>
  <si>
    <t>UD</t>
  </si>
  <si>
    <t>VF</t>
  </si>
  <si>
    <t>Obliczenia</t>
  </si>
  <si>
    <t>wiatrak</t>
  </si>
  <si>
    <t>rower</t>
  </si>
  <si>
    <t>drzewo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</si>
</sst>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>
        <color indexed="8"/>
      </left>
      <right style="thin">
        <color rgb="FF000000"/>
      </right>
      <top style="thick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ck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ck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0" xfId="0" applyAlignment="1">
      <alignment/>
    </xf>
    <xf numFmtId="0" fontId="35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37"/>
  <sheetViews>
    <sheetView zoomScalePageLayoutView="0" workbookViewId="0" topLeftCell="A1">
      <selection activeCell="D31" sqref="D31"/>
    </sheetView>
  </sheetViews>
  <sheetFormatPr defaultColWidth="8.796875" defaultRowHeight="14.25"/>
  <cols>
    <col min="5" max="5" width="24.59765625" style="0" customWidth="1"/>
    <col min="6" max="6" width="3" style="0" bestFit="1" customWidth="1"/>
    <col min="7" max="7" width="6.8984375" style="0" customWidth="1"/>
    <col min="8" max="8" width="4.8984375" style="0" bestFit="1" customWidth="1"/>
    <col min="9" max="9" width="6.5" style="0" customWidth="1"/>
    <col min="10" max="10" width="3" style="0" bestFit="1" customWidth="1"/>
    <col min="11" max="11" width="5.09765625" style="0" customWidth="1"/>
    <col min="12" max="12" width="6.69921875" style="0" customWidth="1"/>
    <col min="13" max="13" width="6.19921875" style="0" customWidth="1"/>
    <col min="14" max="14" width="5.8984375" style="0" customWidth="1"/>
    <col min="15" max="15" width="5.69921875" style="0" customWidth="1"/>
    <col min="16" max="16" width="5.59765625" style="0" customWidth="1"/>
    <col min="17" max="17" width="4.8984375" style="0" customWidth="1"/>
    <col min="18" max="18" width="5.5" style="0" customWidth="1"/>
  </cols>
  <sheetData>
    <row r="2" ht="15" thickBot="1"/>
    <row r="3" spans="2:21" ht="15" thickTop="1">
      <c r="B3" s="5"/>
      <c r="C3" s="6"/>
      <c r="D3" s="7" t="s">
        <v>19</v>
      </c>
      <c r="E3" s="7" t="s">
        <v>20</v>
      </c>
      <c r="F3" s="12" t="s">
        <v>21</v>
      </c>
      <c r="G3" s="13"/>
      <c r="H3" s="12"/>
      <c r="I3" s="13"/>
      <c r="J3" s="12"/>
      <c r="K3" s="13"/>
      <c r="L3" s="12"/>
      <c r="M3" s="13"/>
      <c r="N3" s="12"/>
      <c r="O3" s="13"/>
      <c r="P3" s="12"/>
      <c r="Q3" s="13"/>
      <c r="R3" s="12"/>
      <c r="S3" s="13"/>
      <c r="T3" s="14"/>
      <c r="U3" s="15" t="s">
        <v>35</v>
      </c>
    </row>
    <row r="4" spans="2:21" ht="14.25">
      <c r="B4" s="3"/>
      <c r="C4" s="3"/>
      <c r="D4" s="3"/>
      <c r="E4" s="4"/>
      <c r="F4" s="8">
        <v>1</v>
      </c>
      <c r="G4" s="9"/>
      <c r="H4" s="8">
        <v>2</v>
      </c>
      <c r="I4" s="9"/>
      <c r="J4" s="8">
        <v>3</v>
      </c>
      <c r="K4" s="9"/>
      <c r="L4" s="8">
        <v>4</v>
      </c>
      <c r="M4" s="9"/>
      <c r="N4" s="8">
        <v>5</v>
      </c>
      <c r="O4" s="9"/>
      <c r="P4" s="8">
        <v>6</v>
      </c>
      <c r="Q4" s="9"/>
      <c r="R4" s="8">
        <v>7</v>
      </c>
      <c r="S4" s="9"/>
      <c r="T4" s="14"/>
      <c r="U4" s="16"/>
    </row>
    <row r="6" spans="4:18" ht="14.25">
      <c r="D6" t="str">
        <f>_xlfn.IFERROR(INDEX(TABELA1!$A$3:$B$1000,MATCH(E6,TABELA1!$B$3:$B$1000,0),1)," ")</f>
        <v>TP</v>
      </c>
      <c r="E6" s="2" t="s">
        <v>14</v>
      </c>
      <c r="F6" t="str">
        <f>_xlfn.IFERROR(VLOOKUP(E6,TABELA1!$B$3:$C$1000,2,0)," ")</f>
        <v>a=</v>
      </c>
      <c r="H6" s="2" t="str">
        <f>_xlfn.IFERROR(VLOOKUP(E6,TABELA1!$B$3:$D$1000,3,0)," ")</f>
        <v>b=</v>
      </c>
      <c r="J6" s="2" t="str">
        <f>_xlfn.IFERROR(VLOOKUP(E6,TABELA1!$B$3:$E$1000,4,0)," ")</f>
        <v>l=</v>
      </c>
      <c r="L6" s="2">
        <f>_xlfn.IFERROR(VLOOKUP(E6,TABELA1!$B$3:$F$1000,5,0)," ")</f>
        <v>0</v>
      </c>
      <c r="N6" s="2">
        <f>_xlfn.IFERROR(VLOOKUP(E6,TABELA1!$B$3:$G$1000,6,0)," ")</f>
        <v>0</v>
      </c>
      <c r="P6" s="2">
        <f>_xlfn.IFERROR(VLOOKUP(E6,TABELA1!$B$3:$H$1000,6,0)," ")</f>
        <v>0</v>
      </c>
      <c r="R6" s="2">
        <f>_xlfn.IFERROR(VLOOKUP(E6,TABELA1!$B$3:$I$1000,6,0)," ")</f>
        <v>0</v>
      </c>
    </row>
    <row r="7" spans="4:18" ht="14.25">
      <c r="D7" s="2" t="str">
        <f>_xlfn.IFERROR(INDEX(TABELA1!$A$3:$B$1000,MATCH(E7,TABELA1!$B$3:$B$1000,0),1)," ")</f>
        <v>LW</v>
      </c>
      <c r="E7" s="2" t="s">
        <v>18</v>
      </c>
      <c r="F7" s="2" t="str">
        <f>_xlfn.IFERROR(VLOOKUP(E7,TABELA1!$B$3:$C$1000,2,0)," ")</f>
        <v>g=</v>
      </c>
      <c r="H7" s="2" t="str">
        <f>_xlfn.IFERROR(VLOOKUP(E7,TABELA1!$B$3:$D$1000,3,0)," ")</f>
        <v>h=</v>
      </c>
      <c r="J7" s="2" t="str">
        <f>_xlfn.IFERROR(VLOOKUP(E7,TABELA1!$B$3:$E$1000,4,0)," ")</f>
        <v>b=</v>
      </c>
      <c r="L7" s="2" t="str">
        <f>_xlfn.IFERROR(VLOOKUP(E7,TABELA1!$B$3:$F$1000,5,0)," ")</f>
        <v>l=</v>
      </c>
      <c r="N7" s="2" t="str">
        <f>_xlfn.IFERROR(VLOOKUP(E7,TABELA1!$B$3:$G$1000,6,0)," ")</f>
        <v>w=</v>
      </c>
      <c r="P7" s="2" t="str">
        <f>_xlfn.IFERROR(VLOOKUP(E7,TABELA1!$B$3:$H$1000,6,0)," ")</f>
        <v>w=</v>
      </c>
      <c r="R7" s="2" t="str">
        <f>_xlfn.IFERROR(VLOOKUP(E7,TABELA1!$B$3:$I$1000,6,0)," ")</f>
        <v>w=</v>
      </c>
    </row>
    <row r="8" spans="4:18" ht="14.25">
      <c r="D8" s="2" t="str">
        <f>_xlfn.IFERROR(INDEX(TABELA1!$A$3:$B$1000,MATCH(E8,TABELA1!$B$3:$B$1000,0),1)," ")</f>
        <v>HG</v>
      </c>
      <c r="E8" s="11" t="s">
        <v>16</v>
      </c>
      <c r="F8" s="2" t="str">
        <f>_xlfn.IFERROR(VLOOKUP(E8,TABELA1!$B$3:$C$1000,2,0)," ")</f>
        <v>c=</v>
      </c>
      <c r="H8" s="2" t="str">
        <f>_xlfn.IFERROR(VLOOKUP(E8,TABELA1!$B$3:$D$1000,3,0)," ")</f>
        <v>d=</v>
      </c>
      <c r="J8" s="2" t="str">
        <f>_xlfn.IFERROR(VLOOKUP(E8,TABELA1!$B$3:$E$1000,4,0)," ")</f>
        <v>l=</v>
      </c>
      <c r="L8" s="2" t="str">
        <f>_xlfn.IFERROR(VLOOKUP(E8,TABELA1!$B$3:$F$1000,5,0)," ")</f>
        <v>h=</v>
      </c>
      <c r="N8" s="2">
        <f>_xlfn.IFERROR(VLOOKUP(E8,TABELA1!$B$3:$G$1000,6,0)," ")</f>
        <v>0</v>
      </c>
      <c r="P8" s="2">
        <f>_xlfn.IFERROR(VLOOKUP(E8,TABELA1!$B$3:$H$1000,6,0)," ")</f>
        <v>0</v>
      </c>
      <c r="R8" s="2">
        <f>_xlfn.IFERROR(VLOOKUP(E8,TABELA1!$B$3:$I$1000,6,0)," ")</f>
        <v>0</v>
      </c>
    </row>
    <row r="9" spans="4:18" ht="14.25">
      <c r="D9" s="2" t="str">
        <f>_xlfn.IFERROR(INDEX(TABELA1!$A$3:$B$1000,MATCH(E9,TABELA1!$B$3:$B$1000,0),1)," ")</f>
        <v>GK</v>
      </c>
      <c r="E9" s="11" t="s">
        <v>15</v>
      </c>
      <c r="F9" s="2" t="str">
        <f>_xlfn.IFERROR(VLOOKUP(E9,TABELA1!$B$3:$C$1000,2,0)," ")</f>
        <v>r=</v>
      </c>
      <c r="H9" s="2" t="str">
        <f>_xlfn.IFERROR(VLOOKUP(E9,TABELA1!$B$3:$D$1000,3,0)," ")</f>
        <v>alfa=</v>
      </c>
      <c r="J9" s="2" t="str">
        <f>_xlfn.IFERROR(VLOOKUP(E9,TABELA1!$B$3:$E$1000,4,0)," ")</f>
        <v>b=</v>
      </c>
      <c r="L9" s="2" t="str">
        <f>_xlfn.IFERROR(VLOOKUP(E9,TABELA1!$B$3:$F$1000,5,0)," ")</f>
        <v>g=</v>
      </c>
      <c r="N9" s="2" t="str">
        <f>_xlfn.IFERROR(VLOOKUP(E9,TABELA1!$B$3:$G$1000,6,0)," ")</f>
        <v>e=</v>
      </c>
      <c r="P9" s="2" t="str">
        <f>_xlfn.IFERROR(VLOOKUP(E9,TABELA1!$B$3:$H$1000,6,0)," ")</f>
        <v>e=</v>
      </c>
      <c r="R9" s="2" t="str">
        <f>_xlfn.IFERROR(VLOOKUP(E9,TABELA1!$B$3:$I$1000,6,0)," ")</f>
        <v>e=</v>
      </c>
    </row>
    <row r="10" spans="4:18" ht="14.25">
      <c r="D10" s="2" t="str">
        <f>_xlfn.IFERROR(INDEX(TABELA1!$A$3:$B$1000,MATCH(E10,TABELA1!$B$3:$B$1000,0),1)," ")</f>
        <v>TP</v>
      </c>
      <c r="E10" s="11" t="s">
        <v>14</v>
      </c>
      <c r="F10" s="2" t="str">
        <f>_xlfn.IFERROR(VLOOKUP(E10,TABELA1!$B$3:$C$1000,2,0)," ")</f>
        <v>a=</v>
      </c>
      <c r="H10" s="2" t="str">
        <f>_xlfn.IFERROR(VLOOKUP(E10,TABELA1!$B$3:$D$1000,3,0)," ")</f>
        <v>b=</v>
      </c>
      <c r="J10" s="2" t="str">
        <f>_xlfn.IFERROR(VLOOKUP(E10,TABELA1!$B$3:$E$1000,4,0)," ")</f>
        <v>l=</v>
      </c>
      <c r="L10" s="2">
        <f>_xlfn.IFERROR(VLOOKUP(E10,TABELA1!$B$3:$F$1000,5,0)," ")</f>
        <v>0</v>
      </c>
      <c r="N10" s="2">
        <f>_xlfn.IFERROR(VLOOKUP(E10,TABELA1!$B$3:$G$1000,6,0)," ")</f>
        <v>0</v>
      </c>
      <c r="P10" s="2">
        <f>_xlfn.IFERROR(VLOOKUP(E10,TABELA1!$B$3:$H$1000,6,0)," ")</f>
        <v>0</v>
      </c>
      <c r="R10" s="2">
        <f>_xlfn.IFERROR(VLOOKUP(E10,TABELA1!$B$3:$I$1000,6,0)," ")</f>
        <v>0</v>
      </c>
    </row>
    <row r="11" spans="4:18" ht="14.25">
      <c r="D11" s="2" t="str">
        <f>_xlfn.IFERROR(INDEX(TABELA1!$A$3:$B$1000,MATCH(E11,TABELA1!$B$3:$B$1000,0),1)," ")</f>
        <v>HG</v>
      </c>
      <c r="E11" s="11" t="s">
        <v>16</v>
      </c>
      <c r="F11" s="2" t="str">
        <f>_xlfn.IFERROR(VLOOKUP(E11,TABELA1!$B$3:$C$1000,2,0)," ")</f>
        <v>c=</v>
      </c>
      <c r="H11" s="2" t="str">
        <f>_xlfn.IFERROR(VLOOKUP(E11,TABELA1!$B$3:$D$1000,3,0)," ")</f>
        <v>d=</v>
      </c>
      <c r="J11" s="2" t="str">
        <f>_xlfn.IFERROR(VLOOKUP(E11,TABELA1!$B$3:$E$1000,4,0)," ")</f>
        <v>l=</v>
      </c>
      <c r="L11" s="2" t="str">
        <f>_xlfn.IFERROR(VLOOKUP(E11,TABELA1!$B$3:$F$1000,5,0)," ")</f>
        <v>h=</v>
      </c>
      <c r="N11" s="2">
        <f>_xlfn.IFERROR(VLOOKUP(E11,TABELA1!$B$3:$G$1000,6,0)," ")</f>
        <v>0</v>
      </c>
      <c r="P11" s="2">
        <f>_xlfn.IFERROR(VLOOKUP(E11,TABELA1!$B$3:$H$1000,6,0)," ")</f>
        <v>0</v>
      </c>
      <c r="R11" s="2">
        <f>_xlfn.IFERROR(VLOOKUP(E11,TABELA1!$B$3:$I$1000,6,0)," ")</f>
        <v>0</v>
      </c>
    </row>
    <row r="12" spans="4:18" ht="14.25">
      <c r="D12" s="2" t="str">
        <f>_xlfn.IFERROR(INDEX(TABELA1!$A$3:$B$1000,MATCH(E12,TABELA1!$B$3:$B$1000,0),1)," ")</f>
        <v>UD</v>
      </c>
      <c r="E12" s="11" t="s">
        <v>37</v>
      </c>
      <c r="F12" s="2" t="str">
        <f>_xlfn.IFERROR(VLOOKUP(E12,TABELA1!$B$3:$C$1000,2,0)," ")</f>
        <v>a=</v>
      </c>
      <c r="H12" s="2" t="str">
        <f>_xlfn.IFERROR(VLOOKUP(E12,TABELA1!$B$3:$D$1000,3,0)," ")</f>
        <v>b=</v>
      </c>
      <c r="J12" s="2" t="str">
        <f>_xlfn.IFERROR(VLOOKUP(E12,TABELA1!$B$3:$E$1000,4,0)," ")</f>
        <v>z=</v>
      </c>
      <c r="L12" s="2">
        <f>_xlfn.IFERROR(VLOOKUP(E12,TABELA1!$B$3:$F$1000,5,0)," ")</f>
        <v>0</v>
      </c>
      <c r="N12" s="2">
        <f>_xlfn.IFERROR(VLOOKUP(E12,TABELA1!$B$3:$G$1000,6,0)," ")</f>
        <v>0</v>
      </c>
      <c r="P12" s="2">
        <f>_xlfn.IFERROR(VLOOKUP(E12,TABELA1!$B$3:$H$1000,6,0)," ")</f>
        <v>0</v>
      </c>
      <c r="R12" s="2">
        <f>_xlfn.IFERROR(VLOOKUP(E12,TABELA1!$B$3:$I$1000,6,0)," ")</f>
        <v>0</v>
      </c>
    </row>
    <row r="13" spans="4:18" ht="14.25">
      <c r="D13" s="2" t="str">
        <f>_xlfn.IFERROR(INDEX(TABELA1!$A$3:$B$1000,MATCH(E13,TABELA1!$B$3:$B$1000,0),1)," ")</f>
        <v>VF</v>
      </c>
      <c r="E13" s="11" t="s">
        <v>38</v>
      </c>
      <c r="F13" s="2" t="str">
        <f>_xlfn.IFERROR(VLOOKUP(E13,TABELA1!$B$3:$C$1000,2,0)," ")</f>
        <v>a=</v>
      </c>
      <c r="H13" s="2" t="str">
        <f>_xlfn.IFERROR(VLOOKUP(E13,TABELA1!$B$3:$D$1000,3,0)," ")</f>
        <v>c=</v>
      </c>
      <c r="J13" s="2" t="str">
        <f>_xlfn.IFERROR(VLOOKUP(E13,TABELA1!$B$3:$E$1000,4,0)," ")</f>
        <v>d=</v>
      </c>
      <c r="L13" s="2" t="str">
        <f>_xlfn.IFERROR(VLOOKUP(E13,TABELA1!$B$3:$F$1000,5,0)," ")</f>
        <v>g=</v>
      </c>
      <c r="N13" s="2">
        <f>_xlfn.IFERROR(VLOOKUP(E13,TABELA1!$B$3:$G$1000,6,0)," ")</f>
        <v>0</v>
      </c>
      <c r="P13" s="2">
        <f>_xlfn.IFERROR(VLOOKUP(E13,TABELA1!$B$3:$H$1000,6,0)," ")</f>
        <v>0</v>
      </c>
      <c r="R13" s="2">
        <f>_xlfn.IFERROR(VLOOKUP(E13,TABELA1!$B$3:$I$1000,6,0)," ")</f>
        <v>0</v>
      </c>
    </row>
    <row r="14" spans="4:18" ht="14.25">
      <c r="D14" s="2" t="str">
        <f>_xlfn.IFERROR(INDEX(TABELA1!$A$3:$B$1000,MATCH(E14,TABELA1!$B$3:$B$1000,0),1)," ")</f>
        <v> </v>
      </c>
      <c r="F14" s="2" t="str">
        <f>_xlfn.IFERROR(VLOOKUP(E14,TABELA1!$B$3:$C$1000,2,0)," ")</f>
        <v> </v>
      </c>
      <c r="H14" s="2" t="str">
        <f>_xlfn.IFERROR(VLOOKUP(E14,TABELA1!$B$3:$D$1000,3,0)," ")</f>
        <v> </v>
      </c>
      <c r="J14" s="2" t="str">
        <f>_xlfn.IFERROR(VLOOKUP(E14,TABELA1!$B$3:$E$1000,4,0)," ")</f>
        <v> </v>
      </c>
      <c r="L14" s="2" t="str">
        <f>_xlfn.IFERROR(VLOOKUP(E14,TABELA1!$B$3:$F$1000,5,0)," ")</f>
        <v> </v>
      </c>
      <c r="N14" s="2" t="str">
        <f>_xlfn.IFERROR(VLOOKUP(E14,TABELA1!$B$3:$G$1000,6,0)," ")</f>
        <v> </v>
      </c>
      <c r="P14" s="2" t="str">
        <f>_xlfn.IFERROR(VLOOKUP(E14,TABELA1!$B$3:$H$1000,6,0)," ")</f>
        <v> </v>
      </c>
      <c r="R14" s="2" t="str">
        <f>_xlfn.IFERROR(VLOOKUP(E14,TABELA1!$B$3:$I$1000,6,0)," ")</f>
        <v> </v>
      </c>
    </row>
    <row r="15" spans="4:18" ht="14.25">
      <c r="D15" s="2" t="str">
        <f>_xlfn.IFERROR(INDEX(TABELA1!$A$3:$B$1000,MATCH(E15,TABELA1!$B$3:$B$1000,0),1)," ")</f>
        <v> </v>
      </c>
      <c r="F15" s="2" t="str">
        <f>_xlfn.IFERROR(VLOOKUP(E15,TABELA1!$B$3:$C$1000,2,0)," ")</f>
        <v> </v>
      </c>
      <c r="H15" s="2" t="str">
        <f>_xlfn.IFERROR(VLOOKUP(E15,TABELA1!$B$3:$D$1000,3,0)," ")</f>
        <v> </v>
      </c>
      <c r="J15" s="2" t="str">
        <f>_xlfn.IFERROR(VLOOKUP(E15,TABELA1!$B$3:$E$1000,4,0)," ")</f>
        <v> </v>
      </c>
      <c r="L15" s="2" t="str">
        <f>_xlfn.IFERROR(VLOOKUP(E15,TABELA1!$B$3:$F$1000,5,0)," ")</f>
        <v> </v>
      </c>
      <c r="N15" s="2" t="str">
        <f>_xlfn.IFERROR(VLOOKUP(E15,TABELA1!$B$3:$G$1000,6,0)," ")</f>
        <v> </v>
      </c>
      <c r="P15" s="2" t="str">
        <f>_xlfn.IFERROR(VLOOKUP(E15,TABELA1!$B$3:$H$1000,6,0)," ")</f>
        <v> </v>
      </c>
      <c r="R15" s="2" t="str">
        <f>_xlfn.IFERROR(VLOOKUP(E15,TABELA1!$B$3:$I$1000,6,0)," ")</f>
        <v> </v>
      </c>
    </row>
    <row r="16" spans="4:18" ht="14.25">
      <c r="D16" s="2" t="str">
        <f>_xlfn.IFERROR(INDEX(TABELA1!$A$3:$B$1000,MATCH(E16,TABELA1!$B$3:$B$1000,0),1)," ")</f>
        <v> </v>
      </c>
      <c r="F16" s="2" t="str">
        <f>_xlfn.IFERROR(VLOOKUP(E16,TABELA1!$B$3:$C$1000,2,0)," ")</f>
        <v> </v>
      </c>
      <c r="H16" s="2" t="str">
        <f>_xlfn.IFERROR(VLOOKUP(E16,TABELA1!$B$3:$D$1000,3,0)," ")</f>
        <v> </v>
      </c>
      <c r="J16" s="2" t="str">
        <f>_xlfn.IFERROR(VLOOKUP(E16,TABELA1!$B$3:$E$1000,4,0)," ")</f>
        <v> </v>
      </c>
      <c r="L16" s="2" t="str">
        <f>_xlfn.IFERROR(VLOOKUP(E16,TABELA1!$B$3:$F$1000,5,0)," ")</f>
        <v> </v>
      </c>
      <c r="N16" s="2" t="str">
        <f>_xlfn.IFERROR(VLOOKUP(E16,TABELA1!$B$3:$G$1000,6,0)," ")</f>
        <v> </v>
      </c>
      <c r="P16" s="2" t="str">
        <f>_xlfn.IFERROR(VLOOKUP(E16,TABELA1!$B$3:$H$1000,6,0)," ")</f>
        <v> </v>
      </c>
      <c r="R16" s="2" t="str">
        <f>_xlfn.IFERROR(VLOOKUP(E16,TABELA1!$B$3:$I$1000,6,0)," ")</f>
        <v> </v>
      </c>
    </row>
    <row r="17" spans="4:18" ht="14.25">
      <c r="D17" s="2" t="str">
        <f>_xlfn.IFERROR(INDEX(TABELA1!$A$3:$B$1000,MATCH(E17,TABELA1!$B$3:$B$1000,0),1)," ")</f>
        <v> </v>
      </c>
      <c r="F17" s="2" t="str">
        <f>_xlfn.IFERROR(VLOOKUP(E17,TABELA1!$B$3:$C$1000,2,0)," ")</f>
        <v> </v>
      </c>
      <c r="H17" s="2" t="str">
        <f>_xlfn.IFERROR(VLOOKUP(E17,TABELA1!$B$3:$D$1000,3,0)," ")</f>
        <v> </v>
      </c>
      <c r="J17" s="2" t="str">
        <f>_xlfn.IFERROR(VLOOKUP(E17,TABELA1!$B$3:$E$1000,4,0)," ")</f>
        <v> </v>
      </c>
      <c r="L17" s="2" t="str">
        <f>_xlfn.IFERROR(VLOOKUP(E17,TABELA1!$B$3:$F$1000,5,0)," ")</f>
        <v> </v>
      </c>
      <c r="N17" s="2" t="str">
        <f>_xlfn.IFERROR(VLOOKUP(E17,TABELA1!$B$3:$G$1000,6,0)," ")</f>
        <v> </v>
      </c>
      <c r="P17" s="2" t="str">
        <f>_xlfn.IFERROR(VLOOKUP(E17,TABELA1!$B$3:$H$1000,6,0)," ")</f>
        <v> </v>
      </c>
      <c r="R17" s="2" t="str">
        <f>_xlfn.IFERROR(VLOOKUP(E17,TABELA1!$B$3:$I$1000,6,0)," ")</f>
        <v> </v>
      </c>
    </row>
    <row r="18" spans="4:18" ht="14.25">
      <c r="D18" s="2" t="str">
        <f>_xlfn.IFERROR(INDEX(TABELA1!$A$3:$B$1000,MATCH(E18,TABELA1!$B$3:$B$1000,0),1)," ")</f>
        <v> </v>
      </c>
      <c r="F18" s="2" t="str">
        <f>_xlfn.IFERROR(VLOOKUP(E18,TABELA1!$B$3:$C$1000,2,0)," ")</f>
        <v> </v>
      </c>
      <c r="H18" s="2" t="str">
        <f>_xlfn.IFERROR(VLOOKUP(E18,TABELA1!$B$3:$D$1000,3,0)," ")</f>
        <v> </v>
      </c>
      <c r="J18" s="2" t="str">
        <f>_xlfn.IFERROR(VLOOKUP(E18,TABELA1!$B$3:$E$1000,4,0)," ")</f>
        <v> </v>
      </c>
      <c r="L18" s="2" t="str">
        <f>_xlfn.IFERROR(VLOOKUP(E18,TABELA1!$B$3:$F$1000,5,0)," ")</f>
        <v> </v>
      </c>
      <c r="N18" s="2" t="str">
        <f>_xlfn.IFERROR(VLOOKUP(E18,TABELA1!$B$3:$G$1000,6,0)," ")</f>
        <v> </v>
      </c>
      <c r="P18" s="2" t="str">
        <f>_xlfn.IFERROR(VLOOKUP(E18,TABELA1!$B$3:$H$1000,6,0)," ")</f>
        <v> </v>
      </c>
      <c r="R18" s="2" t="str">
        <f>_xlfn.IFERROR(VLOOKUP(E18,TABELA1!$B$3:$I$1000,6,0)," ")</f>
        <v> </v>
      </c>
    </row>
    <row r="19" spans="4:18" ht="14.25">
      <c r="D19" s="2" t="str">
        <f>_xlfn.IFERROR(INDEX(TABELA1!$A$3:$B$1000,MATCH(E19,TABELA1!$B$3:$B$1000,0),1)," ")</f>
        <v> </v>
      </c>
      <c r="F19" s="2" t="str">
        <f>_xlfn.IFERROR(VLOOKUP(E19,TABELA1!$B$3:$C$1000,2,0)," ")</f>
        <v> </v>
      </c>
      <c r="H19" s="2" t="str">
        <f>_xlfn.IFERROR(VLOOKUP(E19,TABELA1!$B$3:$D$1000,3,0)," ")</f>
        <v> </v>
      </c>
      <c r="J19" s="2" t="str">
        <f>_xlfn.IFERROR(VLOOKUP(E19,TABELA1!$B$3:$E$1000,4,0)," ")</f>
        <v> </v>
      </c>
      <c r="L19" s="2" t="str">
        <f>_xlfn.IFERROR(VLOOKUP(E19,TABELA1!$B$3:$F$1000,5,0)," ")</f>
        <v> </v>
      </c>
      <c r="N19" s="2" t="str">
        <f>_xlfn.IFERROR(VLOOKUP(E19,TABELA1!$B$3:$G$1000,6,0)," ")</f>
        <v> </v>
      </c>
      <c r="P19" s="2" t="str">
        <f>_xlfn.IFERROR(VLOOKUP(E19,TABELA1!$B$3:$H$1000,6,0)," ")</f>
        <v> </v>
      </c>
      <c r="R19" s="2" t="str">
        <f>_xlfn.IFERROR(VLOOKUP(E19,TABELA1!$B$3:$I$1000,6,0)," ")</f>
        <v> </v>
      </c>
    </row>
    <row r="20" spans="4:18" ht="14.25">
      <c r="D20" s="2" t="str">
        <f>_xlfn.IFERROR(INDEX(TABELA1!$A$3:$B$1000,MATCH(E20,TABELA1!$B$3:$B$1000,0),1)," ")</f>
        <v> </v>
      </c>
      <c r="F20" s="2" t="str">
        <f>_xlfn.IFERROR(VLOOKUP(E20,TABELA1!$B$3:$C$1000,2,0)," ")</f>
        <v> </v>
      </c>
      <c r="H20" s="2" t="str">
        <f>_xlfn.IFERROR(VLOOKUP(E20,TABELA1!$B$3:$D$1000,3,0)," ")</f>
        <v> </v>
      </c>
      <c r="J20" s="2" t="str">
        <f>_xlfn.IFERROR(VLOOKUP(E20,TABELA1!$B$3:$E$1000,4,0)," ")</f>
        <v> </v>
      </c>
      <c r="L20" s="2" t="str">
        <f>_xlfn.IFERROR(VLOOKUP(E20,TABELA1!$B$3:$F$1000,5,0)," ")</f>
        <v> </v>
      </c>
      <c r="N20" s="2" t="str">
        <f>_xlfn.IFERROR(VLOOKUP(E20,TABELA1!$B$3:$G$1000,6,0)," ")</f>
        <v> </v>
      </c>
      <c r="P20" s="2" t="str">
        <f>_xlfn.IFERROR(VLOOKUP(E20,TABELA1!$B$3:$H$1000,6,0)," ")</f>
        <v> </v>
      </c>
      <c r="R20" s="2" t="str">
        <f>_xlfn.IFERROR(VLOOKUP(E20,TABELA1!$B$3:$I$1000,6,0)," ")</f>
        <v> </v>
      </c>
    </row>
    <row r="21" spans="4:18" ht="14.25">
      <c r="D21" s="2" t="str">
        <f>_xlfn.IFERROR(INDEX(TABELA1!$A$3:$B$1000,MATCH(E21,TABELA1!$B$3:$B$1000,0),1)," ")</f>
        <v> </v>
      </c>
      <c r="F21" s="2" t="str">
        <f>_xlfn.IFERROR(VLOOKUP(E21,TABELA1!$B$3:$C$1000,2,0)," ")</f>
        <v> </v>
      </c>
      <c r="H21" s="2" t="str">
        <f>_xlfn.IFERROR(VLOOKUP(E21,TABELA1!$B$3:$D$1000,3,0)," ")</f>
        <v> </v>
      </c>
      <c r="J21" s="2" t="str">
        <f>_xlfn.IFERROR(VLOOKUP(E21,TABELA1!$B$3:$E$1000,4,0)," ")</f>
        <v> </v>
      </c>
      <c r="L21" s="2" t="str">
        <f>_xlfn.IFERROR(VLOOKUP(E21,TABELA1!$B$3:$F$1000,5,0)," ")</f>
        <v> </v>
      </c>
      <c r="N21" s="2" t="str">
        <f>_xlfn.IFERROR(VLOOKUP(E21,TABELA1!$B$3:$G$1000,6,0)," ")</f>
        <v> </v>
      </c>
      <c r="P21" s="2" t="str">
        <f>_xlfn.IFERROR(VLOOKUP(E21,TABELA1!$B$3:$H$1000,6,0)," ")</f>
        <v> </v>
      </c>
      <c r="R21" s="2" t="str">
        <f>_xlfn.IFERROR(VLOOKUP(E21,TABELA1!$B$3:$I$1000,6,0)," ")</f>
        <v> </v>
      </c>
    </row>
    <row r="22" spans="4:18" ht="14.25">
      <c r="D22" s="2" t="str">
        <f>_xlfn.IFERROR(INDEX(TABELA1!$A$3:$B$1000,MATCH(E22,TABELA1!$B$3:$B$1000,0),1)," ")</f>
        <v> </v>
      </c>
      <c r="F22" s="2" t="str">
        <f>_xlfn.IFERROR(VLOOKUP(E22,TABELA1!$B$3:$C$1000,2,0)," ")</f>
        <v> </v>
      </c>
      <c r="H22" s="2" t="str">
        <f>_xlfn.IFERROR(VLOOKUP(E22,TABELA1!$B$3:$D$1000,3,0)," ")</f>
        <v> </v>
      </c>
      <c r="J22" s="2" t="str">
        <f>_xlfn.IFERROR(VLOOKUP(E22,TABELA1!$B$3:$E$1000,4,0)," ")</f>
        <v> </v>
      </c>
      <c r="L22" s="2" t="str">
        <f>_xlfn.IFERROR(VLOOKUP(E22,TABELA1!$B$3:$F$1000,5,0)," ")</f>
        <v> </v>
      </c>
      <c r="N22" s="2" t="str">
        <f>_xlfn.IFERROR(VLOOKUP(E22,TABELA1!$B$3:$G$1000,6,0)," ")</f>
        <v> </v>
      </c>
      <c r="P22" s="2" t="str">
        <f>_xlfn.IFERROR(VLOOKUP(E22,TABELA1!$B$3:$H$1000,6,0)," ")</f>
        <v> </v>
      </c>
      <c r="R22" s="2" t="str">
        <f>_xlfn.IFERROR(VLOOKUP(E22,TABELA1!$B$3:$I$1000,6,0)," ")</f>
        <v> </v>
      </c>
    </row>
    <row r="23" spans="4:18" ht="14.25">
      <c r="D23" s="2" t="str">
        <f>_xlfn.IFERROR(INDEX(TABELA1!$A$3:$B$1000,MATCH(E23,TABELA1!$B$3:$B$1000,0),1)," ")</f>
        <v> </v>
      </c>
      <c r="F23" s="2" t="str">
        <f>_xlfn.IFERROR(VLOOKUP(E23,TABELA1!$B$3:$C$1000,2,0)," ")</f>
        <v> </v>
      </c>
      <c r="H23" s="2" t="str">
        <f>_xlfn.IFERROR(VLOOKUP(E23,TABELA1!$B$3:$D$1000,3,0)," ")</f>
        <v> </v>
      </c>
      <c r="J23" s="2" t="str">
        <f>_xlfn.IFERROR(VLOOKUP(E23,TABELA1!$B$3:$E$1000,4,0)," ")</f>
        <v> </v>
      </c>
      <c r="L23" s="2" t="str">
        <f>_xlfn.IFERROR(VLOOKUP(E23,TABELA1!$B$3:$F$1000,5,0)," ")</f>
        <v> </v>
      </c>
      <c r="N23" s="2" t="str">
        <f>_xlfn.IFERROR(VLOOKUP(E23,TABELA1!$B$3:$G$1000,6,0)," ")</f>
        <v> </v>
      </c>
      <c r="P23" s="2" t="str">
        <f>_xlfn.IFERROR(VLOOKUP(E23,TABELA1!$B$3:$H$1000,6,0)," ")</f>
        <v> </v>
      </c>
      <c r="R23" s="2" t="str">
        <f>_xlfn.IFERROR(VLOOKUP(E23,TABELA1!$B$3:$I$1000,6,0)," ")</f>
        <v> </v>
      </c>
    </row>
    <row r="24" spans="4:18" ht="14.25">
      <c r="D24" s="2" t="str">
        <f>_xlfn.IFERROR(INDEX(TABELA1!$A$3:$B$1000,MATCH(E24,TABELA1!$B$3:$B$1000,0),1)," ")</f>
        <v> </v>
      </c>
      <c r="F24" s="2" t="str">
        <f>_xlfn.IFERROR(VLOOKUP(E24,TABELA1!$B$3:$C$1000,2,0)," ")</f>
        <v> </v>
      </c>
      <c r="H24" s="2" t="str">
        <f>_xlfn.IFERROR(VLOOKUP(E24,TABELA1!$B$3:$D$1000,3,0)," ")</f>
        <v> </v>
      </c>
      <c r="J24" s="2" t="str">
        <f>_xlfn.IFERROR(VLOOKUP(E24,TABELA1!$B$3:$E$1000,4,0)," ")</f>
        <v> </v>
      </c>
      <c r="L24" s="2" t="str">
        <f>_xlfn.IFERROR(VLOOKUP(E24,TABELA1!$B$3:$F$1000,5,0)," ")</f>
        <v> </v>
      </c>
      <c r="N24" s="2" t="str">
        <f>_xlfn.IFERROR(VLOOKUP(E24,TABELA1!$B$3:$G$1000,6,0)," ")</f>
        <v> </v>
      </c>
      <c r="P24" s="2" t="str">
        <f>_xlfn.IFERROR(VLOOKUP(E24,TABELA1!$B$3:$H$1000,6,0)," ")</f>
        <v> </v>
      </c>
      <c r="R24" s="2" t="str">
        <f>_xlfn.IFERROR(VLOOKUP(E24,TABELA1!$B$3:$I$1000,6,0)," ")</f>
        <v> </v>
      </c>
    </row>
    <row r="25" spans="4:18" ht="14.25">
      <c r="D25" s="2" t="str">
        <f>_xlfn.IFERROR(INDEX(TABELA1!$A$3:$B$1000,MATCH(E25,TABELA1!$B$3:$B$1000,0),1)," ")</f>
        <v> </v>
      </c>
      <c r="F25" s="2" t="str">
        <f>_xlfn.IFERROR(VLOOKUP(E25,TABELA1!$B$3:$C$1000,2,0)," ")</f>
        <v> </v>
      </c>
      <c r="H25" s="2" t="str">
        <f>_xlfn.IFERROR(VLOOKUP(E25,TABELA1!$B$3:$D$1000,3,0)," ")</f>
        <v> </v>
      </c>
      <c r="J25" s="2" t="str">
        <f>_xlfn.IFERROR(VLOOKUP(E25,TABELA1!$B$3:$E$1000,4,0)," ")</f>
        <v> </v>
      </c>
      <c r="L25" s="2" t="str">
        <f>_xlfn.IFERROR(VLOOKUP(E25,TABELA1!$B$3:$F$1000,5,0)," ")</f>
        <v> </v>
      </c>
      <c r="N25" s="2" t="str">
        <f>_xlfn.IFERROR(VLOOKUP(E25,TABELA1!$B$3:$G$1000,6,0)," ")</f>
        <v> </v>
      </c>
      <c r="P25" s="2" t="str">
        <f>_xlfn.IFERROR(VLOOKUP(E25,TABELA1!$B$3:$H$1000,6,0)," ")</f>
        <v> </v>
      </c>
      <c r="R25" s="2" t="str">
        <f>_xlfn.IFERROR(VLOOKUP(E25,TABELA1!$B$3:$I$1000,6,0)," ")</f>
        <v> </v>
      </c>
    </row>
    <row r="26" spans="4:18" ht="14.25">
      <c r="D26" s="2" t="str">
        <f>_xlfn.IFERROR(INDEX(TABELA1!$A$3:$B$1000,MATCH(E26,TABELA1!$B$3:$B$1000,0),1)," ")</f>
        <v> </v>
      </c>
      <c r="F26" s="2" t="str">
        <f>_xlfn.IFERROR(VLOOKUP(E26,TABELA1!$B$3:$C$1000,2,0)," ")</f>
        <v> </v>
      </c>
      <c r="H26" s="2" t="str">
        <f>_xlfn.IFERROR(VLOOKUP(E26,TABELA1!$B$3:$D$1000,3,0)," ")</f>
        <v> </v>
      </c>
      <c r="J26" s="2" t="str">
        <f>_xlfn.IFERROR(VLOOKUP(E26,TABELA1!$B$3:$E$1000,4,0)," ")</f>
        <v> </v>
      </c>
      <c r="L26" s="2" t="str">
        <f>_xlfn.IFERROR(VLOOKUP(E26,TABELA1!$B$3:$F$1000,5,0)," ")</f>
        <v> </v>
      </c>
      <c r="N26" s="2" t="str">
        <f>_xlfn.IFERROR(VLOOKUP(E26,TABELA1!$B$3:$G$1000,6,0)," ")</f>
        <v> </v>
      </c>
      <c r="P26" s="2" t="str">
        <f>_xlfn.IFERROR(VLOOKUP(E26,TABELA1!$B$3:$H$1000,6,0)," ")</f>
        <v> </v>
      </c>
      <c r="R26" s="2" t="str">
        <f>_xlfn.IFERROR(VLOOKUP(E26,TABELA1!$B$3:$I$1000,6,0)," ")</f>
        <v> </v>
      </c>
    </row>
    <row r="27" spans="4:18" ht="14.25">
      <c r="D27" s="2" t="str">
        <f>_xlfn.IFERROR(INDEX(TABELA1!$A$3:$B$1000,MATCH(E27,TABELA1!$B$3:$B$1000,0),1)," ")</f>
        <v> </v>
      </c>
      <c r="F27" s="2" t="str">
        <f>_xlfn.IFERROR(VLOOKUP(E27,TABELA1!$B$3:$C$1000,2,0)," ")</f>
        <v> </v>
      </c>
      <c r="H27" s="2" t="str">
        <f>_xlfn.IFERROR(VLOOKUP(E27,TABELA1!$B$3:$D$1000,3,0)," ")</f>
        <v> </v>
      </c>
      <c r="J27" s="2" t="str">
        <f>_xlfn.IFERROR(VLOOKUP(E27,TABELA1!$B$3:$E$1000,4,0)," ")</f>
        <v> </v>
      </c>
      <c r="L27" s="2" t="str">
        <f>_xlfn.IFERROR(VLOOKUP(E27,TABELA1!$B$3:$F$1000,5,0)," ")</f>
        <v> </v>
      </c>
      <c r="N27" s="2" t="str">
        <f>_xlfn.IFERROR(VLOOKUP(E27,TABELA1!$B$3:$G$1000,6,0)," ")</f>
        <v> </v>
      </c>
      <c r="P27" s="2" t="str">
        <f>_xlfn.IFERROR(VLOOKUP(E27,TABELA1!$B$3:$H$1000,6,0)," ")</f>
        <v> </v>
      </c>
      <c r="R27" s="2" t="str">
        <f>_xlfn.IFERROR(VLOOKUP(E27,TABELA1!$B$3:$I$1000,6,0)," ")</f>
        <v> </v>
      </c>
    </row>
    <row r="28" spans="4:18" ht="14.25">
      <c r="D28" s="2" t="str">
        <f>_xlfn.IFERROR(INDEX(TABELA1!$A$3:$B$1000,MATCH(E28,TABELA1!$B$3:$B$1000,0),1)," ")</f>
        <v> </v>
      </c>
      <c r="F28" s="2" t="str">
        <f>_xlfn.IFERROR(VLOOKUP(E28,TABELA1!$B$3:$C$1000,2,0)," ")</f>
        <v> </v>
      </c>
      <c r="H28" s="2" t="str">
        <f>_xlfn.IFERROR(VLOOKUP(E28,TABELA1!$B$3:$D$1000,3,0)," ")</f>
        <v> </v>
      </c>
      <c r="J28" s="2" t="str">
        <f>_xlfn.IFERROR(VLOOKUP(E28,TABELA1!$B$3:$E$1000,4,0)," ")</f>
        <v> </v>
      </c>
      <c r="L28" s="2" t="str">
        <f>_xlfn.IFERROR(VLOOKUP(E28,TABELA1!$B$3:$F$1000,5,0)," ")</f>
        <v> </v>
      </c>
      <c r="N28" s="2" t="str">
        <f>_xlfn.IFERROR(VLOOKUP(E28,TABELA1!$B$3:$G$1000,6,0)," ")</f>
        <v> </v>
      </c>
      <c r="P28" s="2" t="str">
        <f>_xlfn.IFERROR(VLOOKUP(E28,TABELA1!$B$3:$H$1000,6,0)," ")</f>
        <v> </v>
      </c>
      <c r="R28" s="2" t="str">
        <f>_xlfn.IFERROR(VLOOKUP(E28,TABELA1!$B$3:$I$1000,6,0)," ")</f>
        <v> </v>
      </c>
    </row>
    <row r="29" spans="4:18" ht="14.25">
      <c r="D29" s="2" t="str">
        <f>_xlfn.IFERROR(INDEX(TABELA1!$A$3:$B$1000,MATCH(E29,TABELA1!$B$3:$B$1000,0),1)," ")</f>
        <v> </v>
      </c>
      <c r="F29" s="2" t="str">
        <f>_xlfn.IFERROR(VLOOKUP(E29,TABELA1!$B$3:$C$1000,2,0)," ")</f>
        <v> </v>
      </c>
      <c r="H29" s="2" t="str">
        <f>_xlfn.IFERROR(VLOOKUP(E29,TABELA1!$B$3:$D$1000,3,0)," ")</f>
        <v> </v>
      </c>
      <c r="J29" s="2" t="str">
        <f>_xlfn.IFERROR(VLOOKUP(E29,TABELA1!$B$3:$E$1000,4,0)," ")</f>
        <v> </v>
      </c>
      <c r="L29" s="2" t="str">
        <f>_xlfn.IFERROR(VLOOKUP(E29,TABELA1!$B$3:$F$1000,5,0)," ")</f>
        <v> </v>
      </c>
      <c r="N29" s="2" t="str">
        <f>_xlfn.IFERROR(VLOOKUP(E29,TABELA1!$B$3:$G$1000,6,0)," ")</f>
        <v> </v>
      </c>
      <c r="P29" s="2" t="str">
        <f>_xlfn.IFERROR(VLOOKUP(E29,TABELA1!$B$3:$H$1000,6,0)," ")</f>
        <v> </v>
      </c>
      <c r="R29" s="2" t="str">
        <f>_xlfn.IFERROR(VLOOKUP(E29,TABELA1!$B$3:$I$1000,6,0)," ")</f>
        <v> </v>
      </c>
    </row>
    <row r="30" spans="4:18" ht="14.25">
      <c r="D30" s="2" t="str">
        <f>_xlfn.IFERROR(INDEX(TABELA1!$A$3:$B$1000,MATCH(E30,TABELA1!$B$3:$B$1000,0),1)," ")</f>
        <v> </v>
      </c>
      <c r="F30" s="2" t="str">
        <f>_xlfn.IFERROR(VLOOKUP(E30,TABELA1!$B$3:$C$1000,2,0)," ")</f>
        <v> </v>
      </c>
      <c r="H30" s="2" t="str">
        <f>_xlfn.IFERROR(VLOOKUP(E30,TABELA1!$B$3:$D$1000,3,0)," ")</f>
        <v> </v>
      </c>
      <c r="J30" s="2" t="str">
        <f>_xlfn.IFERROR(VLOOKUP(E30,TABELA1!$B$3:$E$1000,4,0)," ")</f>
        <v> </v>
      </c>
      <c r="L30" s="2" t="str">
        <f>_xlfn.IFERROR(VLOOKUP(E30,TABELA1!$B$3:$F$1000,5,0)," ")</f>
        <v> </v>
      </c>
      <c r="N30" s="2" t="str">
        <f>_xlfn.IFERROR(VLOOKUP(E30,TABELA1!$B$3:$G$1000,6,0)," ")</f>
        <v> </v>
      </c>
      <c r="P30" s="2" t="str">
        <f>_xlfn.IFERROR(VLOOKUP(E30,TABELA1!$B$3:$H$1000,6,0)," ")</f>
        <v> </v>
      </c>
      <c r="R30" s="2" t="str">
        <f>_xlfn.IFERROR(VLOOKUP(E30,TABELA1!$B$3:$I$1000,6,0)," ")</f>
        <v> </v>
      </c>
    </row>
    <row r="31" spans="4:18" ht="14.25">
      <c r="D31" s="2" t="str">
        <f>_xlfn.IFERROR(INDEX(TABELA1!$A$3:$B$1000,MATCH(E31,TABELA1!$B$3:$B$1000,0),1)," ")</f>
        <v> </v>
      </c>
      <c r="F31" s="2" t="str">
        <f>_xlfn.IFERROR(VLOOKUP(E31,TABELA1!$B$3:$C$1000,2,0)," ")</f>
        <v> </v>
      </c>
      <c r="H31" s="2" t="str">
        <f>_xlfn.IFERROR(VLOOKUP(E31,TABELA1!$B$3:$D$1000,3,0)," ")</f>
        <v> </v>
      </c>
      <c r="J31" s="2" t="str">
        <f>_xlfn.IFERROR(VLOOKUP(E31,TABELA1!$B$3:$E$1000,4,0)," ")</f>
        <v> </v>
      </c>
      <c r="L31" s="2" t="str">
        <f>_xlfn.IFERROR(VLOOKUP(E31,TABELA1!$B$3:$F$1000,5,0)," ")</f>
        <v> </v>
      </c>
      <c r="N31" s="2" t="str">
        <f>_xlfn.IFERROR(VLOOKUP(E31,TABELA1!$B$3:$G$1000,6,0)," ")</f>
        <v> </v>
      </c>
      <c r="P31" s="2" t="str">
        <f>_xlfn.IFERROR(VLOOKUP(E31,TABELA1!$B$3:$H$1000,6,0)," ")</f>
        <v> </v>
      </c>
      <c r="R31" s="2" t="str">
        <f>_xlfn.IFERROR(VLOOKUP(E31,TABELA1!$B$3:$I$1000,6,0)," ")</f>
        <v> </v>
      </c>
    </row>
    <row r="32" spans="4:18" ht="14.25">
      <c r="D32" s="2" t="str">
        <f>_xlfn.IFERROR(INDEX(TABELA1!$A$3:$B$1000,MATCH(E32,TABELA1!$B$3:$B$1000,0),1)," ")</f>
        <v> </v>
      </c>
      <c r="F32" s="2" t="str">
        <f>_xlfn.IFERROR(VLOOKUP(E32,TABELA1!$B$3:$C$1000,2,0)," ")</f>
        <v> </v>
      </c>
      <c r="H32" s="2" t="str">
        <f>_xlfn.IFERROR(VLOOKUP(E32,TABELA1!$B$3:$D$1000,3,0)," ")</f>
        <v> </v>
      </c>
      <c r="J32" s="2" t="str">
        <f>_xlfn.IFERROR(VLOOKUP(E32,TABELA1!$B$3:$E$1000,4,0)," ")</f>
        <v> </v>
      </c>
      <c r="L32" s="2" t="str">
        <f>_xlfn.IFERROR(VLOOKUP(E32,TABELA1!$B$3:$F$1000,5,0)," ")</f>
        <v> </v>
      </c>
      <c r="N32" s="2" t="str">
        <f>_xlfn.IFERROR(VLOOKUP(E32,TABELA1!$B$3:$G$1000,6,0)," ")</f>
        <v> </v>
      </c>
      <c r="P32" s="2" t="str">
        <f>_xlfn.IFERROR(VLOOKUP(E32,TABELA1!$B$3:$H$1000,6,0)," ")</f>
        <v> </v>
      </c>
      <c r="R32" s="2" t="str">
        <f>_xlfn.IFERROR(VLOOKUP(E32,TABELA1!$B$3:$I$1000,6,0)," ")</f>
        <v> </v>
      </c>
    </row>
    <row r="33" spans="10:18" ht="14.25">
      <c r="J33" s="2"/>
      <c r="L33" s="2"/>
      <c r="N33" s="2"/>
      <c r="P33" s="2"/>
      <c r="R33" s="2"/>
    </row>
    <row r="34" spans="14:18" ht="14.25">
      <c r="N34" s="2"/>
      <c r="P34" s="2"/>
      <c r="R34" s="2"/>
    </row>
    <row r="35" spans="16:18" ht="14.25">
      <c r="P35" s="2"/>
      <c r="R35" s="2"/>
    </row>
    <row r="36" spans="16:18" ht="14.25">
      <c r="P36" s="2"/>
      <c r="R36" s="2"/>
    </row>
    <row r="37" ht="14.25">
      <c r="P37" s="2"/>
    </row>
  </sheetData>
  <sheetProtection/>
  <mergeCells count="2">
    <mergeCell ref="F3:S3"/>
    <mergeCell ref="U3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B42" sqref="B42:B43"/>
    </sheetView>
  </sheetViews>
  <sheetFormatPr defaultColWidth="8.796875" defaultRowHeight="14.25"/>
  <cols>
    <col min="2" max="2" width="33.3984375" style="0" bestFit="1" customWidth="1"/>
  </cols>
  <sheetData>
    <row r="1" spans="1:9" ht="14.2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1" t="s">
        <v>5</v>
      </c>
      <c r="B3" s="1" t="s">
        <v>14</v>
      </c>
      <c r="C3" s="10" t="s">
        <v>2</v>
      </c>
      <c r="D3" s="10" t="s">
        <v>3</v>
      </c>
      <c r="E3" s="10" t="s">
        <v>4</v>
      </c>
      <c r="F3" s="1"/>
      <c r="G3" s="1"/>
      <c r="H3" s="1"/>
      <c r="I3" s="1"/>
    </row>
    <row r="4" spans="1:9" ht="14.25">
      <c r="A4" s="1" t="s">
        <v>6</v>
      </c>
      <c r="B4" s="1" t="s">
        <v>12</v>
      </c>
      <c r="C4" s="10" t="s">
        <v>22</v>
      </c>
      <c r="D4" s="10" t="s">
        <v>4</v>
      </c>
      <c r="E4" s="10"/>
      <c r="F4" s="10"/>
      <c r="G4" s="1"/>
      <c r="H4" s="1"/>
      <c r="I4" s="1"/>
    </row>
    <row r="5" spans="1:9" ht="14.25">
      <c r="A5" s="1" t="s">
        <v>7</v>
      </c>
      <c r="B5" s="1" t="s">
        <v>13</v>
      </c>
      <c r="C5" s="1" t="s">
        <v>2</v>
      </c>
      <c r="D5" s="1" t="s">
        <v>3</v>
      </c>
      <c r="E5" s="1" t="s">
        <v>4</v>
      </c>
      <c r="F5" s="1"/>
      <c r="G5" s="1"/>
      <c r="H5" s="1"/>
      <c r="I5" s="1"/>
    </row>
    <row r="6" spans="1:9" ht="14.25">
      <c r="A6" s="1" t="s">
        <v>8</v>
      </c>
      <c r="B6" s="1" t="s">
        <v>15</v>
      </c>
      <c r="C6" s="10" t="s">
        <v>24</v>
      </c>
      <c r="D6" s="10" t="s">
        <v>25</v>
      </c>
      <c r="E6" s="10" t="s">
        <v>3</v>
      </c>
      <c r="F6" s="10" t="s">
        <v>26</v>
      </c>
      <c r="G6" s="10" t="s">
        <v>27</v>
      </c>
      <c r="H6" s="10" t="s">
        <v>28</v>
      </c>
      <c r="I6" s="10" t="s">
        <v>29</v>
      </c>
    </row>
    <row r="7" spans="1:9" ht="14.25">
      <c r="A7" s="1" t="s">
        <v>9</v>
      </c>
      <c r="B7" s="1" t="s">
        <v>16</v>
      </c>
      <c r="C7" s="10" t="s">
        <v>23</v>
      </c>
      <c r="D7" s="10" t="s">
        <v>22</v>
      </c>
      <c r="E7" s="10" t="s">
        <v>4</v>
      </c>
      <c r="F7" s="10" t="s">
        <v>30</v>
      </c>
      <c r="G7" s="1"/>
      <c r="H7" s="1"/>
      <c r="I7" s="1"/>
    </row>
    <row r="8" spans="1:9" ht="14.25">
      <c r="A8" s="1" t="s">
        <v>10</v>
      </c>
      <c r="B8" s="1" t="s">
        <v>17</v>
      </c>
      <c r="C8" s="10" t="s">
        <v>2</v>
      </c>
      <c r="D8" s="10" t="s">
        <v>3</v>
      </c>
      <c r="E8" s="10" t="s">
        <v>23</v>
      </c>
      <c r="F8" s="10" t="s">
        <v>22</v>
      </c>
      <c r="G8" s="10" t="s">
        <v>27</v>
      </c>
      <c r="H8" s="10" t="s">
        <v>4</v>
      </c>
      <c r="I8" s="1"/>
    </row>
    <row r="9" spans="1:9" ht="14.25">
      <c r="A9" s="1" t="s">
        <v>11</v>
      </c>
      <c r="B9" s="1" t="s">
        <v>18</v>
      </c>
      <c r="C9" s="10" t="s">
        <v>26</v>
      </c>
      <c r="D9" s="10" t="s">
        <v>30</v>
      </c>
      <c r="E9" s="10" t="s">
        <v>3</v>
      </c>
      <c r="F9" s="10" t="s">
        <v>4</v>
      </c>
      <c r="G9" s="10" t="s">
        <v>31</v>
      </c>
      <c r="H9" s="10" t="s">
        <v>26</v>
      </c>
      <c r="I9" s="10" t="s">
        <v>29</v>
      </c>
    </row>
    <row r="10" spans="1:9" ht="14.25">
      <c r="A10" s="10" t="s">
        <v>32</v>
      </c>
      <c r="B10" s="10" t="s">
        <v>36</v>
      </c>
      <c r="C10" s="10" t="s">
        <v>2</v>
      </c>
      <c r="D10" s="10" t="s">
        <v>3</v>
      </c>
      <c r="E10" s="10" t="s">
        <v>23</v>
      </c>
      <c r="F10" s="10" t="s">
        <v>4</v>
      </c>
      <c r="G10" s="1"/>
      <c r="H10" s="1"/>
      <c r="I10" s="1"/>
    </row>
    <row r="11" spans="1:9" ht="14.25">
      <c r="A11" s="10" t="s">
        <v>33</v>
      </c>
      <c r="B11" s="10" t="s">
        <v>37</v>
      </c>
      <c r="C11" s="10" t="s">
        <v>2</v>
      </c>
      <c r="D11" s="10" t="s">
        <v>3</v>
      </c>
      <c r="E11" s="10" t="s">
        <v>29</v>
      </c>
      <c r="F11" s="1"/>
      <c r="G11" s="1"/>
      <c r="H11" s="1"/>
      <c r="I11" s="1"/>
    </row>
    <row r="12" spans="1:9" ht="14.25">
      <c r="A12" s="10" t="s">
        <v>34</v>
      </c>
      <c r="B12" s="10" t="s">
        <v>38</v>
      </c>
      <c r="C12" s="10" t="s">
        <v>2</v>
      </c>
      <c r="D12" s="10" t="s">
        <v>23</v>
      </c>
      <c r="E12" s="10" t="s">
        <v>22</v>
      </c>
      <c r="F12" s="10" t="s">
        <v>26</v>
      </c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P14" sqref="P14"/>
    </sheetView>
  </sheetViews>
  <sheetFormatPr defaultColWidth="8.796875" defaultRowHeight="14.25"/>
  <cols>
    <col min="20" max="20" width="9" style="2" customWidth="1"/>
  </cols>
  <sheetData>
    <row r="1" spans="1:21" ht="14.25">
      <c r="A1" s="10" t="s">
        <v>5</v>
      </c>
      <c r="G1">
        <v>100</v>
      </c>
      <c r="I1">
        <v>100</v>
      </c>
      <c r="K1">
        <v>100</v>
      </c>
      <c r="U1">
        <f>G1*I1*K1</f>
        <v>1000000</v>
      </c>
    </row>
    <row r="2" spans="1:21" ht="14.25">
      <c r="A2" s="10" t="s">
        <v>6</v>
      </c>
      <c r="G2">
        <v>100</v>
      </c>
      <c r="I2">
        <v>200</v>
      </c>
      <c r="U2">
        <f>2*G2+I2</f>
        <v>400</v>
      </c>
    </row>
    <row r="3" spans="1:21" ht="14.25">
      <c r="A3" s="10" t="s">
        <v>7</v>
      </c>
      <c r="G3">
        <v>500</v>
      </c>
      <c r="I3">
        <v>500</v>
      </c>
      <c r="K3">
        <v>300</v>
      </c>
      <c r="U3">
        <f>2*G3+2*I3+K3</f>
        <v>2300</v>
      </c>
    </row>
    <row r="4" spans="1:21" ht="14.25">
      <c r="A4" s="10" t="s">
        <v>8</v>
      </c>
      <c r="G4">
        <v>150</v>
      </c>
      <c r="I4">
        <v>200</v>
      </c>
      <c r="K4">
        <v>250</v>
      </c>
      <c r="M4">
        <v>300</v>
      </c>
      <c r="O4">
        <v>250</v>
      </c>
      <c r="Q4">
        <v>200</v>
      </c>
      <c r="S4">
        <v>750</v>
      </c>
      <c r="U4">
        <f>((2*G4+I4)+(2*K4*M4))/(O4*Q4*S4)</f>
        <v>0.004013333333333333</v>
      </c>
    </row>
    <row r="5" spans="1:21" ht="14.25">
      <c r="A5" s="10" t="s">
        <v>9</v>
      </c>
      <c r="G5">
        <v>320</v>
      </c>
      <c r="I5">
        <v>740</v>
      </c>
      <c r="K5">
        <v>800</v>
      </c>
      <c r="M5">
        <v>280</v>
      </c>
      <c r="U5">
        <f>(G5*I5)/(K5*M5)</f>
        <v>1.0571428571428572</v>
      </c>
    </row>
    <row r="6" spans="1:21" ht="14.25">
      <c r="A6" s="10" t="s">
        <v>10</v>
      </c>
      <c r="G6">
        <v>300</v>
      </c>
      <c r="I6">
        <v>700</v>
      </c>
      <c r="K6">
        <v>280</v>
      </c>
      <c r="M6">
        <v>420</v>
      </c>
      <c r="O6">
        <v>800</v>
      </c>
      <c r="Q6">
        <v>650</v>
      </c>
      <c r="U6">
        <f>(G6*I6*K6)/(M6*O6)+Q6</f>
        <v>825</v>
      </c>
    </row>
    <row r="7" spans="1:21" ht="14.25">
      <c r="A7" s="10" t="s">
        <v>11</v>
      </c>
      <c r="G7" s="2">
        <v>150</v>
      </c>
      <c r="H7" s="2"/>
      <c r="I7" s="2">
        <v>200</v>
      </c>
      <c r="J7" s="2"/>
      <c r="K7" s="2">
        <v>250</v>
      </c>
      <c r="L7" s="2"/>
      <c r="M7" s="2">
        <v>300</v>
      </c>
      <c r="N7" s="2"/>
      <c r="O7" s="2">
        <v>250</v>
      </c>
      <c r="P7" s="2"/>
      <c r="Q7" s="2">
        <v>200</v>
      </c>
      <c r="R7" s="2"/>
      <c r="S7" s="2">
        <v>750</v>
      </c>
      <c r="U7">
        <f>(3*G7)+(I7*K7*M7)+(O7*Q7*S7)</f>
        <v>52500450</v>
      </c>
    </row>
    <row r="8" spans="1:21" ht="14.25">
      <c r="A8" s="10" t="s">
        <v>32</v>
      </c>
      <c r="G8">
        <v>300</v>
      </c>
      <c r="I8">
        <v>250</v>
      </c>
      <c r="K8">
        <v>300</v>
      </c>
      <c r="M8">
        <v>450</v>
      </c>
      <c r="U8">
        <f>(G8*I8)+K8*M8</f>
        <v>210000</v>
      </c>
    </row>
    <row r="9" spans="1:21" ht="14.25">
      <c r="A9" s="10" t="s">
        <v>33</v>
      </c>
      <c r="G9">
        <v>150</v>
      </c>
      <c r="I9">
        <v>200</v>
      </c>
      <c r="K9">
        <v>350</v>
      </c>
      <c r="U9">
        <f>2*G9+I9*K9</f>
        <v>70300</v>
      </c>
    </row>
    <row r="10" spans="1:21" ht="14.25">
      <c r="A10" s="10" t="s">
        <v>34</v>
      </c>
      <c r="G10">
        <v>250</v>
      </c>
      <c r="I10">
        <v>650</v>
      </c>
      <c r="K10">
        <v>300</v>
      </c>
      <c r="U10" s="2">
        <f>2*G10+I10*K10</f>
        <v>195500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2012-12-12T10:59:38Z</dcterms:created>
  <dcterms:modified xsi:type="dcterms:W3CDTF">2012-12-19T06:23:50Z</dcterms:modified>
  <cp:category/>
  <cp:version/>
  <cp:contentType/>
  <cp:contentStatus/>
</cp:coreProperties>
</file>